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inagentura-my.sharepoint.com/personal/e_nagulevicius_inovacijuagentura_lt/Documents/Darbalaukis/P.Koreja rekomenduojamos programos/"/>
    </mc:Choice>
  </mc:AlternateContent>
  <xr:revisionPtr revIDLastSave="2" documentId="13_ncr:1_{B33491EA-C7F8-4EDC-89DD-BA32E1CA1AE4}" xr6:coauthVersionLast="47" xr6:coauthVersionMax="47" xr10:uidLastSave="{B7880BCB-A735-436E-AAAA-656CC68D1BFC}"/>
  <bookViews>
    <workbookView xWindow="-110" yWindow="-110" windowWidth="19420" windowHeight="10300" tabRatio="500" xr2:uid="{00000000-000D-0000-FFFF-FFFF00000000}"/>
  </bookViews>
  <sheets>
    <sheet name="Project Quotation (4 Weeks)" sheetId="1" r:id="rId1"/>
  </sheets>
  <externalReferences>
    <externalReference r:id="rId2"/>
  </externalReferences>
  <definedNames>
    <definedName name="_xlnm.Print_Area" localSheetId="0">'Project Quotation (4 Weeks)'!$B$2:$G$55</definedName>
    <definedName name="Type">'[1]Maintenance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G23" i="1"/>
  <c r="G24" i="1"/>
  <c r="G45" i="1"/>
  <c r="G44" i="1"/>
  <c r="G12" i="1"/>
  <c r="G42" i="1" l="1"/>
  <c r="G43" i="1"/>
  <c r="G20" i="1"/>
  <c r="G30" i="1"/>
  <c r="G31" i="1"/>
  <c r="G19" i="1"/>
  <c r="G22" i="1"/>
  <c r="G41" i="1"/>
  <c r="G40" i="1"/>
  <c r="G29" i="1"/>
  <c r="G38" i="1" l="1"/>
  <c r="G39" i="1"/>
  <c r="G36" i="1" l="1"/>
  <c r="G14" i="1" l="1"/>
  <c r="G37" i="1"/>
  <c r="G35" i="1"/>
  <c r="G18" i="1"/>
  <c r="G21" i="1"/>
  <c r="G25" i="1"/>
  <c r="G26" i="1"/>
  <c r="G27" i="1"/>
  <c r="G28" i="1"/>
  <c r="G32" i="1"/>
  <c r="G33" i="1"/>
  <c r="G34" i="1"/>
  <c r="G15" i="1" l="1"/>
  <c r="G16" i="1"/>
  <c r="G17" i="1"/>
  <c r="G13" i="1"/>
  <c r="G11" i="1"/>
  <c r="G48" i="1" l="1"/>
  <c r="G47" i="1"/>
  <c r="G50" i="1" s="1"/>
  <c r="G52" i="1" s="1"/>
  <c r="G55" i="1" s="1"/>
  <c r="G56" i="1" s="1"/>
</calcChain>
</file>

<file path=xl/sharedStrings.xml><?xml version="1.0" encoding="utf-8"?>
<sst xmlns="http://schemas.openxmlformats.org/spreadsheetml/2006/main" count="80" uniqueCount="78">
  <si>
    <t>DATE</t>
  </si>
  <si>
    <t>SUBTOTAL</t>
  </si>
  <si>
    <t>TOTAL</t>
  </si>
  <si>
    <t>SHIPPING/HANDLING</t>
  </si>
  <si>
    <t>THANK YOU</t>
  </si>
  <si>
    <t>OTHER</t>
  </si>
  <si>
    <t>TOTAL TAX</t>
  </si>
  <si>
    <r>
      <rPr>
        <sz val="8"/>
        <color theme="3" tint="-0.249977111117893"/>
        <rFont val="Century Gothic"/>
        <family val="1"/>
      </rPr>
      <t>enter total amount</t>
    </r>
    <r>
      <rPr>
        <b/>
        <sz val="9"/>
        <color theme="3" tint="-0.249977111117893"/>
        <rFont val="Century Gothic"/>
        <family val="1"/>
      </rPr>
      <t xml:space="preserve">  DISCOUNT</t>
    </r>
  </si>
  <si>
    <r>
      <rPr>
        <sz val="8"/>
        <color theme="3" tint="-0.249977111117893"/>
        <rFont val="Century Gothic"/>
        <family val="1"/>
      </rPr>
      <t>enter percentage</t>
    </r>
    <r>
      <rPr>
        <b/>
        <sz val="9"/>
        <color theme="3" tint="-0.249977111117893"/>
        <rFont val="Century Gothic"/>
        <family val="1"/>
      </rPr>
      <t xml:space="preserve">  TAX RATE</t>
    </r>
  </si>
  <si>
    <t>SUBTOTAL LESS DISCOUNT</t>
  </si>
  <si>
    <t>For questions concerning this quote, please contact</t>
  </si>
  <si>
    <t>DESCRIPTION OF WORK</t>
  </si>
  <si>
    <t>CLIENT</t>
  </si>
  <si>
    <t>OF INVOICE</t>
  </si>
  <si>
    <t>START DATE</t>
  </si>
  <si>
    <t>WORK</t>
  </si>
  <si>
    <t>END DATE</t>
  </si>
  <si>
    <t>Y&amp;Archer</t>
    <phoneticPr fontId="3" type="noConversion"/>
  </si>
  <si>
    <t>Republic of Korea</t>
    <phoneticPr fontId="3" type="noConversion"/>
  </si>
  <si>
    <t>Gangnam-gu, Seoul</t>
    <phoneticPr fontId="3" type="noConversion"/>
  </si>
  <si>
    <t>(070) 7721-7068</t>
    <phoneticPr fontId="3" type="noConversion"/>
  </si>
  <si>
    <t>Charles Kim</t>
    <phoneticPr fontId="3" type="noConversion"/>
  </si>
  <si>
    <t>www.ynarcher.com</t>
    <phoneticPr fontId="3" type="noConversion"/>
  </si>
  <si>
    <t>Charles@ynarcher.com</t>
    <phoneticPr fontId="3" type="noConversion"/>
  </si>
  <si>
    <t>Rep. SIGNATURE</t>
    <phoneticPr fontId="3" type="noConversion"/>
  </si>
  <si>
    <t>HOURS / QTY</t>
    <phoneticPr fontId="3" type="noConversion"/>
  </si>
  <si>
    <t>TOTAL</t>
    <phoneticPr fontId="3" type="noConversion"/>
  </si>
  <si>
    <t>1) Advertising - Online promotion
 (Article publishing charges, Social media marketing, etc…)</t>
    <phoneticPr fontId="3" type="noConversion"/>
  </si>
  <si>
    <t>Project manager SIGNATURE</t>
    <phoneticPr fontId="3" type="noConversion"/>
  </si>
  <si>
    <t>CHARGES</t>
    <phoneticPr fontId="3" type="noConversion"/>
  </si>
  <si>
    <t>UNIT PRICE (KRW)</t>
    <phoneticPr fontId="3" type="noConversion"/>
  </si>
  <si>
    <t>TOTAL (KRW)</t>
    <phoneticPr fontId="3" type="noConversion"/>
  </si>
  <si>
    <t>3) Program Orientation - Labor</t>
    <phoneticPr fontId="3" type="noConversion"/>
  </si>
  <si>
    <t>4) Kick-off meeting - 1:1 Screening Round</t>
    <phoneticPr fontId="3" type="noConversion"/>
  </si>
  <si>
    <t>4) Kick-off meeting - Stationeries</t>
    <phoneticPr fontId="3" type="noConversion"/>
  </si>
  <si>
    <t>4) Kick-off meeting - Diagnostic Interview - Consulting fee</t>
    <phoneticPr fontId="3" type="noConversion"/>
  </si>
  <si>
    <t>5) In-Depth Market Research - 1:1 Screening</t>
    <phoneticPr fontId="3" type="noConversion"/>
  </si>
  <si>
    <t>5) In-Depth Market Research - Market Research &amp; Resource Fee</t>
    <phoneticPr fontId="3" type="noConversion"/>
  </si>
  <si>
    <t>6) 1:1 Business Office Hour</t>
    <phoneticPr fontId="3" type="noConversion"/>
  </si>
  <si>
    <t>7) Business incubator visits - Pangyo Startup Valley - Transportation fee (Bus rental)</t>
    <phoneticPr fontId="3" type="noConversion"/>
  </si>
  <si>
    <t>7) Business incubator visits - Pangyo Startup Valley - Group Workshop</t>
    <phoneticPr fontId="3" type="noConversion"/>
  </si>
  <si>
    <t>7) Business incubator visits - Pangyo Startup Valley - Refreshments</t>
    <phoneticPr fontId="3" type="noConversion"/>
  </si>
  <si>
    <t>22, Teheran-ro 7-gil</t>
    <phoneticPr fontId="3" type="noConversion"/>
  </si>
  <si>
    <t>3) Program Orientation -  Rental fee (Space Rental, Catering Facilities)</t>
    <phoneticPr fontId="3" type="noConversion"/>
  </si>
  <si>
    <t>8) Weekly business matching - Honorarium (Business partners / Mentors)</t>
    <phoneticPr fontId="3" type="noConversion"/>
  </si>
  <si>
    <t>9) Weekly business workshop - Field Expert Recruitment Fee</t>
    <phoneticPr fontId="3" type="noConversion"/>
  </si>
  <si>
    <t>9) Weekly business workshop - Facility Rental Fee</t>
    <phoneticPr fontId="3" type="noConversion"/>
  </si>
  <si>
    <t>10) Press Promotion - (News Articles, etc…)</t>
    <phoneticPr fontId="3" type="noConversion"/>
  </si>
  <si>
    <t>5) In-Depth Market Research - Market Research Specialist Fee</t>
    <phoneticPr fontId="3" type="noConversion"/>
  </si>
  <si>
    <t>11) Demo day - Event hall rental fee</t>
    <phoneticPr fontId="3" type="noConversion"/>
  </si>
  <si>
    <t>11) Demo day - Event facilities rental fee</t>
    <phoneticPr fontId="3" type="noConversion"/>
  </si>
  <si>
    <t>11) Demo day - Remuneration (Moderator)</t>
    <phoneticPr fontId="3" type="noConversion"/>
  </si>
  <si>
    <t>11) Demo day - Remuneration (Event planners)</t>
    <phoneticPr fontId="3" type="noConversion"/>
  </si>
  <si>
    <t>11) Demo day - Catering service fee</t>
    <phoneticPr fontId="3" type="noConversion"/>
  </si>
  <si>
    <t>11) Demo day - Online/Offline promotion</t>
    <phoneticPr fontId="3" type="noConversion"/>
  </si>
  <si>
    <t>11) Demo day - Printing fee (Banners, Booklets)</t>
    <phoneticPr fontId="3" type="noConversion"/>
  </si>
  <si>
    <t>13) Travel insurance (1 Months)</t>
    <phoneticPr fontId="3" type="noConversion"/>
  </si>
  <si>
    <t>14) Labor - Dedicated Mentor (1 Months)</t>
    <phoneticPr fontId="3" type="noConversion"/>
  </si>
  <si>
    <t>15) Office rental fee (1 Month)</t>
    <phoneticPr fontId="3" type="noConversion"/>
  </si>
  <si>
    <t>12) [Optional] Accommodations (1 Months)</t>
    <phoneticPr fontId="3" type="noConversion"/>
  </si>
  <si>
    <t>16) [Optional] Meal Plan (1 Month)</t>
    <phoneticPr fontId="3" type="noConversion"/>
  </si>
  <si>
    <t>17) [Optional] Customized Startup Support Voucher</t>
    <phoneticPr fontId="3" type="noConversion"/>
  </si>
  <si>
    <t>SUBTOTAL (Optional Plan Excluded)</t>
    <phoneticPr fontId="3" type="noConversion"/>
  </si>
  <si>
    <t>2) Program Preparation - Screening round - Honorarium (Specialists)</t>
    <phoneticPr fontId="3" type="noConversion"/>
  </si>
  <si>
    <t>TOTAL (USD)</t>
    <phoneticPr fontId="3" type="noConversion"/>
  </si>
  <si>
    <t>info@ynarcher.com</t>
    <phoneticPr fontId="3" type="noConversion"/>
  </si>
  <si>
    <t>7) Business incubator visits - MARU 360 - Group Workshop</t>
    <phoneticPr fontId="3" type="noConversion"/>
  </si>
  <si>
    <t>7) Business incubator visits - MARU 360 - Refreshments</t>
    <phoneticPr fontId="3" type="noConversion"/>
  </si>
  <si>
    <t>1) Advertising - Online Promotion
2) Program Preparation
3) Program Orientation
4) Kick-off meeting
5) In-Depth Market Research
6) 1:1 Business Office Hour
7) Business incubator visits
8) Weekly Business Matching
9) Weekly Business Workshop
10) Press Promotion
11) Demo day (Pitching + Networking)
12) [Optional] Accommodations*
13) Travel insurance
14) Labor
15) Office Rental
16) [Optional] Meal Plan*
17) [Optional] Customized Startup Support Voucher*
*An optional plan, executed based on a request</t>
    <phoneticPr fontId="3" type="noConversion"/>
  </si>
  <si>
    <t>11) Demo day - Laptops rental fee (Investors &amp; Field Experts)</t>
    <phoneticPr fontId="3" type="noConversion"/>
  </si>
  <si>
    <t>11) Demo day - Honorarium (Investors &amp; Field Experts)</t>
    <phoneticPr fontId="3" type="noConversion"/>
  </si>
  <si>
    <t>Global Startup Inbound Program (1 Startups Ver.)</t>
    <phoneticPr fontId="3" type="noConversion"/>
  </si>
  <si>
    <t>PROJECT ESTIMATE (8 Weeks)</t>
    <phoneticPr fontId="3" type="noConversion"/>
  </si>
  <si>
    <t>Innovation Agency Lithuania</t>
    <phoneticPr fontId="3" type="noConversion"/>
  </si>
  <si>
    <t>Address: Juozo Balčikonio st. 3, LT-08247, Vilnius, Lithuania</t>
    <phoneticPr fontId="3" type="noConversion"/>
  </si>
  <si>
    <t>E-mail: info@inovacijuagentura.lt</t>
    <phoneticPr fontId="3" type="noConversion"/>
  </si>
  <si>
    <t>Website: www.inovacijuagentura.lt</t>
    <phoneticPr fontId="3" type="noConversion"/>
  </si>
  <si>
    <t>T: +370 5 206 20 02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</si>
</sst>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[$₩-412]* #,##0.00_-;\-[$₩-412]* #,##0.00_-;_-[$₩-412]* &quot;-&quot;??_-;_-@_-"/>
    <numFmt numFmtId="165" formatCode="_-[$€-2]\ * #,##0.00_-;\-[$€-2]\ * #,##0.00_-;_-[$€-2]\ * &quot;-&quot;??_-;_-@_-"/>
  </numFmts>
  <fonts count="3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22"/>
      <color theme="4"/>
      <name val="Century Gothic"/>
      <family val="1"/>
    </font>
    <font>
      <sz val="11"/>
      <color theme="1"/>
      <name val="Century Gothic"/>
      <family val="1"/>
    </font>
    <font>
      <sz val="11"/>
      <color theme="1"/>
      <name val="Calibri"/>
      <family val="2"/>
    </font>
    <font>
      <sz val="12"/>
      <color theme="1"/>
      <name val="Century Gothic"/>
      <family val="1"/>
    </font>
    <font>
      <sz val="11"/>
      <color rgb="FF0070C0"/>
      <name val="Century Gothic"/>
      <family val="1"/>
    </font>
    <font>
      <sz val="10"/>
      <color theme="1"/>
      <name val="Century Gothic"/>
      <family val="1"/>
    </font>
    <font>
      <b/>
      <sz val="20"/>
      <color theme="0" tint="-0.34998626667073579"/>
      <name val="Century Gothic"/>
      <family val="1"/>
    </font>
    <font>
      <b/>
      <sz val="28"/>
      <color theme="0" tint="-0.14999847407452621"/>
      <name val="Century Gothic"/>
      <family val="1"/>
    </font>
    <font>
      <sz val="11"/>
      <color theme="3" tint="-0.249977111117893"/>
      <name val="Century Gothic"/>
      <family val="1"/>
    </font>
    <font>
      <sz val="9"/>
      <color theme="1"/>
      <name val="Century Gothic"/>
      <family val="1"/>
    </font>
    <font>
      <b/>
      <sz val="12"/>
      <color theme="3" tint="-0.249977111117893"/>
      <name val="Calibri"/>
      <family val="2"/>
      <scheme val="minor"/>
    </font>
    <font>
      <b/>
      <sz val="9"/>
      <color theme="3" tint="-0.249977111117893"/>
      <name val="Century Gothic"/>
      <family val="1"/>
    </font>
    <font>
      <sz val="8"/>
      <color theme="3" tint="-0.249977111117893"/>
      <name val="Century Gothic"/>
      <family val="1"/>
    </font>
    <font>
      <sz val="10"/>
      <color theme="3" tint="-0.249977111117893"/>
      <name val="Century Gothic"/>
      <family val="1"/>
    </font>
    <font>
      <i/>
      <sz val="9"/>
      <color theme="3" tint="-0.249977111117893"/>
      <name val="Century Gothic"/>
      <family val="1"/>
    </font>
    <font>
      <sz val="18"/>
      <color theme="3" tint="-0.249977111117893"/>
      <name val="Century Gothic"/>
      <family val="1"/>
    </font>
    <font>
      <sz val="11"/>
      <color theme="1"/>
      <name val="Calibri"/>
      <family val="2"/>
      <scheme val="minor"/>
    </font>
    <font>
      <b/>
      <sz val="9"/>
      <color theme="4" tint="-0.499984740745262"/>
      <name val="Century Gothic"/>
      <family val="1"/>
    </font>
    <font>
      <sz val="10"/>
      <color theme="0"/>
      <name val="Century Gothic"/>
      <family val="1"/>
    </font>
    <font>
      <b/>
      <sz val="9"/>
      <color theme="0"/>
      <name val="Century Gothic"/>
      <family val="1"/>
    </font>
    <font>
      <b/>
      <sz val="9"/>
      <color theme="1"/>
      <name val="Century Gothic"/>
      <family val="1"/>
    </font>
    <font>
      <b/>
      <sz val="10"/>
      <name val="Century Gothic"/>
      <family val="1"/>
    </font>
    <font>
      <u/>
      <sz val="12"/>
      <color theme="10"/>
      <name val="Calibri"/>
      <family val="2"/>
      <scheme val="minor"/>
    </font>
    <font>
      <b/>
      <sz val="22"/>
      <color theme="0"/>
      <name val="Century Gothic"/>
      <family val="2"/>
    </font>
    <font>
      <sz val="9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0" tint="-0.499984740745262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hair">
        <color theme="0" tint="-0.249977111117893"/>
      </bottom>
      <diagonal/>
    </border>
  </borders>
  <cellStyleXfs count="4">
    <xf numFmtId="0" fontId="0" fillId="0" borderId="0"/>
    <xf numFmtId="0" fontId="20" fillId="0" borderId="0"/>
    <xf numFmtId="0" fontId="26" fillId="0" borderId="0" applyNumberFormat="0" applyFill="0" applyBorder="0" applyAlignment="0" applyProtection="0"/>
    <xf numFmtId="41" fontId="1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right" indent="1"/>
    </xf>
    <xf numFmtId="0" fontId="15" fillId="0" borderId="0" xfId="0" applyFont="1" applyAlignment="1">
      <alignment horizontal="right" vertical="center"/>
    </xf>
    <xf numFmtId="0" fontId="13" fillId="0" borderId="4" xfId="0" applyFont="1" applyBorder="1" applyAlignment="1">
      <alignment vertical="center" wrapText="1"/>
    </xf>
    <xf numFmtId="0" fontId="21" fillId="0" borderId="5" xfId="0" applyFont="1" applyBorder="1" applyAlignment="1">
      <alignment horizontal="left" vertical="center" indent="1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" fillId="0" borderId="0" xfId="0" applyFont="1"/>
    <xf numFmtId="0" fontId="21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22" fillId="2" borderId="7" xfId="0" applyFont="1" applyFill="1" applyBorder="1" applyAlignment="1">
      <alignment horizontal="left" vertical="center" indent="1"/>
    </xf>
    <xf numFmtId="0" fontId="22" fillId="2" borderId="3" xfId="0" applyFont="1" applyFill="1" applyBorder="1" applyAlignment="1">
      <alignment vertical="center"/>
    </xf>
    <xf numFmtId="0" fontId="23" fillId="2" borderId="8" xfId="0" applyFont="1" applyFill="1" applyBorder="1" applyAlignment="1">
      <alignment horizontal="right" vertical="center" indent="1"/>
    </xf>
    <xf numFmtId="0" fontId="9" fillId="0" borderId="0" xfId="0" applyFont="1" applyAlignment="1">
      <alignment vertical="center" wrapText="1"/>
    </xf>
    <xf numFmtId="0" fontId="21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21" fillId="0" borderId="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3" fillId="0" borderId="6" xfId="0" applyFont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1"/>
    </xf>
    <xf numFmtId="0" fontId="26" fillId="0" borderId="0" xfId="2" applyAlignment="1">
      <alignment vertical="center"/>
    </xf>
    <xf numFmtId="0" fontId="12" fillId="0" borderId="0" xfId="0" applyFont="1" applyAlignment="1">
      <alignment horizontal="center" vertical="center"/>
    </xf>
    <xf numFmtId="0" fontId="26" fillId="0" borderId="0" xfId="2" applyBorder="1" applyAlignment="1">
      <alignment horizontal="center"/>
    </xf>
    <xf numFmtId="0" fontId="26" fillId="0" borderId="0" xfId="2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41" fontId="13" fillId="0" borderId="6" xfId="3" applyFont="1" applyBorder="1" applyAlignment="1">
      <alignment horizontal="right" vertical="center"/>
    </xf>
    <xf numFmtId="41" fontId="13" fillId="0" borderId="1" xfId="3" applyFont="1" applyBorder="1" applyAlignment="1">
      <alignment horizontal="right" vertical="center"/>
    </xf>
    <xf numFmtId="41" fontId="24" fillId="3" borderId="1" xfId="3" applyFont="1" applyFill="1" applyBorder="1" applyAlignment="1">
      <alignment vertical="center"/>
    </xf>
    <xf numFmtId="41" fontId="13" fillId="0" borderId="3" xfId="3" applyFont="1" applyFill="1" applyBorder="1" applyAlignment="1">
      <alignment vertical="center"/>
    </xf>
    <xf numFmtId="41" fontId="13" fillId="0" borderId="3" xfId="3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41" fontId="28" fillId="0" borderId="6" xfId="3" applyFont="1" applyBorder="1" applyAlignment="1">
      <alignment horizontal="right" vertical="center"/>
    </xf>
    <xf numFmtId="41" fontId="28" fillId="4" borderId="6" xfId="3" applyFont="1" applyFill="1" applyBorder="1" applyAlignment="1">
      <alignment horizontal="right" vertical="center"/>
    </xf>
    <xf numFmtId="0" fontId="13" fillId="0" borderId="0" xfId="0" applyFont="1" applyAlignment="1">
      <alignment vertical="center" wrapText="1"/>
    </xf>
    <xf numFmtId="164" fontId="25" fillId="0" borderId="3" xfId="3" applyNumberFormat="1" applyFont="1" applyFill="1" applyBorder="1" applyAlignment="1">
      <alignment vertical="center"/>
    </xf>
    <xf numFmtId="41" fontId="13" fillId="3" borderId="3" xfId="3" applyFont="1" applyFill="1" applyBorder="1" applyAlignment="1">
      <alignment vertical="center"/>
    </xf>
    <xf numFmtId="41" fontId="0" fillId="0" borderId="0" xfId="0" applyNumberFormat="1"/>
    <xf numFmtId="0" fontId="13" fillId="4" borderId="6" xfId="0" applyFont="1" applyFill="1" applyBorder="1" applyAlignment="1">
      <alignment horizontal="left" vertical="center" wrapText="1" indent="1"/>
    </xf>
    <xf numFmtId="41" fontId="13" fillId="4" borderId="6" xfId="3" applyFont="1" applyFill="1" applyBorder="1" applyAlignment="1">
      <alignment horizontal="center" vertical="center"/>
    </xf>
    <xf numFmtId="41" fontId="13" fillId="4" borderId="6" xfId="3" applyFont="1" applyFill="1" applyBorder="1" applyAlignment="1">
      <alignment horizontal="right" vertical="center"/>
    </xf>
    <xf numFmtId="41" fontId="13" fillId="4" borderId="1" xfId="3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left" vertical="center" wrapText="1" indent="1"/>
    </xf>
    <xf numFmtId="41" fontId="13" fillId="4" borderId="1" xfId="3" applyFont="1" applyFill="1" applyBorder="1" applyAlignment="1">
      <alignment horizontal="center" vertical="center"/>
    </xf>
    <xf numFmtId="41" fontId="13" fillId="4" borderId="2" xfId="3" applyFont="1" applyFill="1" applyBorder="1" applyAlignment="1">
      <alignment horizontal="right" vertical="center"/>
    </xf>
    <xf numFmtId="14" fontId="9" fillId="0" borderId="9" xfId="0" applyNumberFormat="1" applyFont="1" applyBorder="1" applyAlignment="1">
      <alignment horizontal="center" vertical="center"/>
    </xf>
    <xf numFmtId="165" fontId="29" fillId="0" borderId="0" xfId="0" applyNumberFormat="1" applyFont="1"/>
    <xf numFmtId="0" fontId="30" fillId="0" borderId="0" xfId="0" applyFont="1" applyAlignment="1">
      <alignment horizontal="right" vertical="center" wrapText="1"/>
    </xf>
    <xf numFmtId="0" fontId="27" fillId="0" borderId="0" xfId="2" applyFont="1" applyFill="1" applyAlignment="1">
      <alignment horizontal="center" vertical="center"/>
    </xf>
    <xf numFmtId="0" fontId="9" fillId="3" borderId="4" xfId="0" applyFont="1" applyFill="1" applyBorder="1" applyAlignment="1">
      <alignment horizontal="left" vertical="center" wrapText="1" indent="1"/>
    </xf>
    <xf numFmtId="0" fontId="9" fillId="3" borderId="10" xfId="0" applyFont="1" applyFill="1" applyBorder="1" applyAlignment="1">
      <alignment horizontal="left" vertical="center" wrapText="1" indent="1"/>
    </xf>
    <xf numFmtId="0" fontId="9" fillId="3" borderId="0" xfId="0" applyFont="1" applyFill="1" applyAlignment="1">
      <alignment horizontal="left" vertical="center" wrapText="1" indent="1"/>
    </xf>
    <xf numFmtId="0" fontId="18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5" fillId="3" borderId="0" xfId="0" applyFont="1" applyFill="1" applyAlignment="1">
      <alignment horizontal="center" vertical="center"/>
    </xf>
    <xf numFmtId="0" fontId="15" fillId="0" borderId="0" xfId="0" applyFont="1" applyAlignment="1">
      <alignment horizontal="right" vertical="center"/>
    </xf>
  </cellXfs>
  <cellStyles count="4">
    <cellStyle name="Comma [0]" xfId="3" builtinId="6"/>
    <cellStyle name="Hyperlink" xfId="2" builtinId="8"/>
    <cellStyle name="Normal" xfId="0" builtinId="0"/>
    <cellStyle name="Normal 2" xfId="1" xr:uid="{00000000-0005-0000-0000-000000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167641</xdr:colOff>
      <xdr:row>1</xdr:row>
      <xdr:rowOff>85582</xdr:rowOff>
    </xdr:from>
    <xdr:to>
      <xdr:col>1</xdr:col>
      <xdr:colOff>2192656</xdr:colOff>
      <xdr:row>1</xdr:row>
      <xdr:rowOff>670417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1" y="718042"/>
          <a:ext cx="2308860" cy="5772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harles@ynarcher.com" TargetMode="External"/><Relationship Id="rId2" Type="http://schemas.openxmlformats.org/officeDocument/2006/relationships/hyperlink" Target="http://www.ynarcher.com/" TargetMode="External"/><Relationship Id="rId1" Type="http://schemas.openxmlformats.org/officeDocument/2006/relationships/hyperlink" Target="mailto:info@ynarcher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S57"/>
  <sheetViews>
    <sheetView showGridLines="0" tabSelected="1" topLeftCell="B1" zoomScaleNormal="100" zoomScalePageLayoutView="90" workbookViewId="0">
      <pane ySplit="1" topLeftCell="A46" activePane="bottomLeft" state="frozen"/>
      <selection pane="bottomLeft" activeCell="E28" sqref="E28"/>
    </sheetView>
  </sheetViews>
  <sheetFormatPr defaultColWidth="11" defaultRowHeight="15.5" x14ac:dyDescent="0.35"/>
  <cols>
    <col min="1" max="1" width="3.25" customWidth="1"/>
    <col min="2" max="2" width="42.75" customWidth="1"/>
    <col min="3" max="3" width="1.75" customWidth="1"/>
    <col min="4" max="4" width="58.5" customWidth="1"/>
    <col min="5" max="6" width="12.83203125" customWidth="1"/>
    <col min="7" max="7" width="17.08203125" customWidth="1"/>
    <col min="8" max="8" width="3.25" customWidth="1"/>
  </cols>
  <sheetData>
    <row r="1" spans="1:19" s="4" customFormat="1" ht="50" customHeight="1" x14ac:dyDescent="0.35">
      <c r="A1" s="1"/>
      <c r="B1" s="5" t="s">
        <v>71</v>
      </c>
      <c r="C1" s="2"/>
      <c r="D1" s="5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60" customHeight="1" x14ac:dyDescent="0.35">
      <c r="B2" s="27"/>
      <c r="D2" s="6"/>
      <c r="E2" s="7"/>
      <c r="F2" s="56" t="s">
        <v>72</v>
      </c>
      <c r="G2" s="56"/>
    </row>
    <row r="3" spans="1:19" ht="20" customHeight="1" x14ac:dyDescent="0.35">
      <c r="B3" s="25" t="s">
        <v>17</v>
      </c>
      <c r="D3" s="18"/>
      <c r="E3" s="24" t="s">
        <v>0</v>
      </c>
      <c r="F3" s="24" t="s">
        <v>15</v>
      </c>
      <c r="G3" s="24" t="s">
        <v>15</v>
      </c>
    </row>
    <row r="4" spans="1:19" ht="20" customHeight="1" x14ac:dyDescent="0.35">
      <c r="B4" s="25" t="s">
        <v>42</v>
      </c>
      <c r="D4" s="18"/>
      <c r="E4" s="15" t="s">
        <v>13</v>
      </c>
      <c r="F4" s="15" t="s">
        <v>14</v>
      </c>
      <c r="G4" s="15" t="s">
        <v>16</v>
      </c>
    </row>
    <row r="5" spans="1:19" ht="20" customHeight="1" x14ac:dyDescent="0.35">
      <c r="B5" s="25" t="s">
        <v>19</v>
      </c>
      <c r="D5" s="18"/>
      <c r="E5" s="34">
        <v>45474</v>
      </c>
      <c r="F5" s="54">
        <v>45537</v>
      </c>
      <c r="G5" s="34">
        <v>45590</v>
      </c>
    </row>
    <row r="6" spans="1:19" ht="20" customHeight="1" x14ac:dyDescent="0.35">
      <c r="B6" s="25" t="s">
        <v>18</v>
      </c>
      <c r="D6" s="18"/>
      <c r="E6" s="24"/>
      <c r="F6" s="24"/>
      <c r="G6" s="24"/>
    </row>
    <row r="7" spans="1:19" ht="20" customHeight="1" x14ac:dyDescent="0.35">
      <c r="B7" s="25" t="s">
        <v>20</v>
      </c>
      <c r="D7" s="18"/>
    </row>
    <row r="8" spans="1:19" ht="20" customHeight="1" x14ac:dyDescent="0.35">
      <c r="B8" s="30" t="s">
        <v>65</v>
      </c>
      <c r="D8" s="19"/>
    </row>
    <row r="9" spans="1:19" ht="20" customHeight="1" x14ac:dyDescent="0.35">
      <c r="B9" s="7"/>
      <c r="D9" s="7"/>
      <c r="E9" s="7"/>
      <c r="F9" s="7"/>
      <c r="G9" s="7"/>
    </row>
    <row r="10" spans="1:19" ht="20" customHeight="1" x14ac:dyDescent="0.35">
      <c r="B10" s="26" t="s">
        <v>12</v>
      </c>
      <c r="D10" s="26" t="s">
        <v>29</v>
      </c>
      <c r="E10" s="15" t="s">
        <v>25</v>
      </c>
      <c r="F10" s="15" t="s">
        <v>30</v>
      </c>
      <c r="G10" s="15" t="s">
        <v>31</v>
      </c>
    </row>
    <row r="11" spans="1:19" ht="25.75" customHeight="1" x14ac:dyDescent="0.35">
      <c r="B11" s="8" t="s">
        <v>73</v>
      </c>
      <c r="D11" s="28" t="s">
        <v>27</v>
      </c>
      <c r="E11" s="48">
        <v>2</v>
      </c>
      <c r="F11" s="35">
        <v>300000</v>
      </c>
      <c r="G11" s="42">
        <f>E11*F11</f>
        <v>600000</v>
      </c>
    </row>
    <row r="12" spans="1:19" ht="20" customHeight="1" x14ac:dyDescent="0.35">
      <c r="B12" s="8"/>
      <c r="D12" s="47" t="s">
        <v>63</v>
      </c>
      <c r="E12" s="48">
        <v>1</v>
      </c>
      <c r="F12" s="49">
        <v>400000</v>
      </c>
      <c r="G12" s="42">
        <f>E12*F12</f>
        <v>400000</v>
      </c>
    </row>
    <row r="13" spans="1:19" ht="20" customHeight="1" x14ac:dyDescent="0.35">
      <c r="B13" s="8"/>
      <c r="D13" s="47" t="s">
        <v>32</v>
      </c>
      <c r="E13" s="48">
        <v>1</v>
      </c>
      <c r="F13" s="50">
        <v>100000</v>
      </c>
      <c r="G13" s="42">
        <f>E13*F13</f>
        <v>100000</v>
      </c>
    </row>
    <row r="14" spans="1:19" ht="20" customHeight="1" x14ac:dyDescent="0.35">
      <c r="B14" s="8"/>
      <c r="D14" s="51" t="s">
        <v>43</v>
      </c>
      <c r="E14" s="52">
        <v>0</v>
      </c>
      <c r="F14" s="50">
        <v>100000</v>
      </c>
      <c r="G14" s="42">
        <f t="shared" ref="G14:G26" si="0">E14*F14</f>
        <v>0</v>
      </c>
    </row>
    <row r="15" spans="1:19" ht="20" customHeight="1" x14ac:dyDescent="0.35">
      <c r="B15" s="8" t="s">
        <v>77</v>
      </c>
      <c r="D15" s="51" t="s">
        <v>33</v>
      </c>
      <c r="E15" s="52">
        <v>3</v>
      </c>
      <c r="F15" s="50">
        <v>75000</v>
      </c>
      <c r="G15" s="42">
        <f t="shared" si="0"/>
        <v>225000</v>
      </c>
    </row>
    <row r="16" spans="1:19" ht="20" customHeight="1" x14ac:dyDescent="0.35">
      <c r="B16" s="8" t="s">
        <v>75</v>
      </c>
      <c r="D16" s="51" t="s">
        <v>34</v>
      </c>
      <c r="E16" s="52">
        <v>0</v>
      </c>
      <c r="F16" s="50">
        <v>200000</v>
      </c>
      <c r="G16" s="42">
        <f t="shared" si="0"/>
        <v>0</v>
      </c>
    </row>
    <row r="17" spans="2:10" ht="20" customHeight="1" x14ac:dyDescent="0.35">
      <c r="B17" s="23" t="s">
        <v>76</v>
      </c>
      <c r="D17" s="51" t="s">
        <v>35</v>
      </c>
      <c r="E17" s="52">
        <v>3</v>
      </c>
      <c r="F17" s="50">
        <v>250000</v>
      </c>
      <c r="G17" s="42">
        <f t="shared" si="0"/>
        <v>750000</v>
      </c>
    </row>
    <row r="18" spans="2:10" ht="20" customHeight="1" x14ac:dyDescent="0.35">
      <c r="B18" s="23" t="s">
        <v>74</v>
      </c>
      <c r="D18" s="51" t="s">
        <v>36</v>
      </c>
      <c r="E18" s="52">
        <v>3</v>
      </c>
      <c r="F18" s="53">
        <v>500000</v>
      </c>
      <c r="G18" s="42">
        <f t="shared" si="0"/>
        <v>1500000</v>
      </c>
    </row>
    <row r="19" spans="2:10" ht="20" customHeight="1" x14ac:dyDescent="0.35">
      <c r="B19" s="23"/>
      <c r="D19" s="51" t="s">
        <v>37</v>
      </c>
      <c r="E19" s="52">
        <v>1</v>
      </c>
      <c r="F19" s="50">
        <v>3000000</v>
      </c>
      <c r="G19" s="42">
        <f t="shared" si="0"/>
        <v>3000000</v>
      </c>
    </row>
    <row r="20" spans="2:10" ht="20" customHeight="1" x14ac:dyDescent="0.35">
      <c r="D20" s="51" t="s">
        <v>48</v>
      </c>
      <c r="E20" s="52">
        <v>1</v>
      </c>
      <c r="F20" s="50">
        <v>1000000</v>
      </c>
      <c r="G20" s="42">
        <f t="shared" si="0"/>
        <v>1000000</v>
      </c>
    </row>
    <row r="21" spans="2:10" ht="20" customHeight="1" x14ac:dyDescent="0.35">
      <c r="B21" s="26"/>
      <c r="D21" s="51" t="s">
        <v>38</v>
      </c>
      <c r="E21" s="52">
        <v>8</v>
      </c>
      <c r="F21" s="50">
        <v>300000</v>
      </c>
      <c r="G21" s="42">
        <f t="shared" si="0"/>
        <v>2400000</v>
      </c>
    </row>
    <row r="22" spans="2:10" ht="20" customHeight="1" x14ac:dyDescent="0.35">
      <c r="B22" s="26" t="s">
        <v>11</v>
      </c>
      <c r="D22" s="51" t="s">
        <v>39</v>
      </c>
      <c r="E22" s="52">
        <v>1</v>
      </c>
      <c r="F22" s="50">
        <v>45000</v>
      </c>
      <c r="G22" s="42">
        <f t="shared" si="0"/>
        <v>45000</v>
      </c>
    </row>
    <row r="23" spans="2:10" ht="20" customHeight="1" x14ac:dyDescent="0.35">
      <c r="B23" s="62" t="s">
        <v>68</v>
      </c>
      <c r="D23" s="51" t="s">
        <v>40</v>
      </c>
      <c r="E23" s="52">
        <v>1</v>
      </c>
      <c r="F23" s="50">
        <v>100000</v>
      </c>
      <c r="G23" s="42">
        <f t="shared" si="0"/>
        <v>100000</v>
      </c>
    </row>
    <row r="24" spans="2:10" ht="20" customHeight="1" x14ac:dyDescent="0.35">
      <c r="B24" s="63"/>
      <c r="D24" s="51" t="s">
        <v>41</v>
      </c>
      <c r="E24" s="52">
        <v>1</v>
      </c>
      <c r="F24" s="50">
        <v>50000</v>
      </c>
      <c r="G24" s="42">
        <f t="shared" si="0"/>
        <v>50000</v>
      </c>
      <c r="J24" s="46"/>
    </row>
    <row r="25" spans="2:10" ht="20" customHeight="1" x14ac:dyDescent="0.35">
      <c r="B25" s="63"/>
      <c r="D25" s="51" t="s">
        <v>66</v>
      </c>
      <c r="E25" s="52">
        <v>1</v>
      </c>
      <c r="F25" s="50">
        <v>100000</v>
      </c>
      <c r="G25" s="42">
        <f t="shared" si="0"/>
        <v>100000</v>
      </c>
    </row>
    <row r="26" spans="2:10" ht="20" customHeight="1" x14ac:dyDescent="0.35">
      <c r="B26" s="63"/>
      <c r="D26" s="51" t="s">
        <v>67</v>
      </c>
      <c r="E26" s="52">
        <v>1</v>
      </c>
      <c r="F26" s="50">
        <v>50000</v>
      </c>
      <c r="G26" s="42">
        <f t="shared" si="0"/>
        <v>50000</v>
      </c>
    </row>
    <row r="27" spans="2:10" ht="20" customHeight="1" x14ac:dyDescent="0.35">
      <c r="B27" s="63"/>
      <c r="D27" s="51" t="s">
        <v>44</v>
      </c>
      <c r="E27" s="52">
        <v>12</v>
      </c>
      <c r="F27" s="50">
        <v>300000</v>
      </c>
      <c r="G27" s="42">
        <f t="shared" ref="G27:G41" si="1">E27*F27</f>
        <v>3600000</v>
      </c>
    </row>
    <row r="28" spans="2:10" ht="19.75" customHeight="1" x14ac:dyDescent="0.35">
      <c r="B28" s="63"/>
      <c r="D28" s="51" t="s">
        <v>45</v>
      </c>
      <c r="E28" s="52">
        <v>6</v>
      </c>
      <c r="F28" s="50">
        <v>300000</v>
      </c>
      <c r="G28" s="42">
        <f t="shared" si="1"/>
        <v>1800000</v>
      </c>
    </row>
    <row r="29" spans="2:10" ht="19.75" customHeight="1" x14ac:dyDescent="0.35">
      <c r="B29" s="63"/>
      <c r="D29" s="51" t="s">
        <v>46</v>
      </c>
      <c r="E29" s="52">
        <v>1</v>
      </c>
      <c r="F29" s="50">
        <v>300000</v>
      </c>
      <c r="G29" s="42">
        <f t="shared" si="1"/>
        <v>300000</v>
      </c>
    </row>
    <row r="30" spans="2:10" ht="19.75" customHeight="1" x14ac:dyDescent="0.35">
      <c r="B30" s="63"/>
      <c r="D30" s="51" t="s">
        <v>47</v>
      </c>
      <c r="E30" s="52">
        <v>1</v>
      </c>
      <c r="F30" s="50">
        <v>800000</v>
      </c>
      <c r="G30" s="42">
        <f t="shared" si="1"/>
        <v>800000</v>
      </c>
    </row>
    <row r="31" spans="2:10" ht="19.75" customHeight="1" x14ac:dyDescent="0.35">
      <c r="B31" s="63"/>
      <c r="D31" s="51" t="s">
        <v>70</v>
      </c>
      <c r="E31" s="52">
        <v>1</v>
      </c>
      <c r="F31" s="50">
        <v>300000</v>
      </c>
      <c r="G31" s="42">
        <f t="shared" si="1"/>
        <v>300000</v>
      </c>
    </row>
    <row r="32" spans="2:10" ht="20" customHeight="1" x14ac:dyDescent="0.35">
      <c r="B32" s="63"/>
      <c r="D32" s="51" t="s">
        <v>49</v>
      </c>
      <c r="E32" s="52">
        <v>1</v>
      </c>
      <c r="F32" s="50">
        <v>300000</v>
      </c>
      <c r="G32" s="42">
        <f t="shared" si="1"/>
        <v>300000</v>
      </c>
    </row>
    <row r="33" spans="2:7" ht="20" customHeight="1" x14ac:dyDescent="0.35">
      <c r="B33" s="63"/>
      <c r="D33" s="51" t="s">
        <v>50</v>
      </c>
      <c r="E33" s="52">
        <v>1</v>
      </c>
      <c r="F33" s="50">
        <v>200000</v>
      </c>
      <c r="G33" s="42">
        <f t="shared" si="1"/>
        <v>200000</v>
      </c>
    </row>
    <row r="34" spans="2:7" ht="20" customHeight="1" x14ac:dyDescent="0.35">
      <c r="B34" s="63"/>
      <c r="D34" s="51" t="s">
        <v>69</v>
      </c>
      <c r="E34" s="52">
        <v>1</v>
      </c>
      <c r="F34" s="50">
        <v>35000</v>
      </c>
      <c r="G34" s="42">
        <f t="shared" si="1"/>
        <v>35000</v>
      </c>
    </row>
    <row r="35" spans="2:7" ht="20" customHeight="1" x14ac:dyDescent="0.35">
      <c r="B35" s="63"/>
      <c r="D35" s="51" t="s">
        <v>51</v>
      </c>
      <c r="E35" s="52">
        <v>1</v>
      </c>
      <c r="F35" s="50">
        <v>150000</v>
      </c>
      <c r="G35" s="42">
        <f t="shared" si="1"/>
        <v>150000</v>
      </c>
    </row>
    <row r="36" spans="2:7" ht="20" customHeight="1" x14ac:dyDescent="0.35">
      <c r="B36" s="63"/>
      <c r="D36" s="51" t="s">
        <v>52</v>
      </c>
      <c r="E36" s="52">
        <v>1</v>
      </c>
      <c r="F36" s="53">
        <v>100000</v>
      </c>
      <c r="G36" s="42">
        <f t="shared" si="1"/>
        <v>100000</v>
      </c>
    </row>
    <row r="37" spans="2:7" ht="20" customHeight="1" x14ac:dyDescent="0.35">
      <c r="B37" s="63"/>
      <c r="D37" s="51" t="s">
        <v>53</v>
      </c>
      <c r="E37" s="52">
        <v>1</v>
      </c>
      <c r="F37" s="53">
        <v>100000</v>
      </c>
      <c r="G37" s="42">
        <f t="shared" si="1"/>
        <v>100000</v>
      </c>
    </row>
    <row r="38" spans="2:7" ht="20" customHeight="1" x14ac:dyDescent="0.35">
      <c r="B38" s="63"/>
      <c r="D38" s="51" t="s">
        <v>54</v>
      </c>
      <c r="E38" s="52">
        <v>1</v>
      </c>
      <c r="F38" s="53">
        <v>100000</v>
      </c>
      <c r="G38" s="42">
        <f t="shared" si="1"/>
        <v>100000</v>
      </c>
    </row>
    <row r="39" spans="2:7" ht="20" customHeight="1" x14ac:dyDescent="0.35">
      <c r="B39" s="63"/>
      <c r="D39" s="51" t="s">
        <v>55</v>
      </c>
      <c r="E39" s="52">
        <v>1</v>
      </c>
      <c r="F39" s="50">
        <v>500000</v>
      </c>
      <c r="G39" s="42">
        <f t="shared" si="1"/>
        <v>500000</v>
      </c>
    </row>
    <row r="40" spans="2:7" ht="20" customHeight="1" x14ac:dyDescent="0.35">
      <c r="B40" s="63"/>
      <c r="D40" s="51" t="s">
        <v>59</v>
      </c>
      <c r="E40" s="52">
        <v>0</v>
      </c>
      <c r="F40" s="50">
        <v>7000000</v>
      </c>
      <c r="G40" s="42">
        <f t="shared" si="1"/>
        <v>0</v>
      </c>
    </row>
    <row r="41" spans="2:7" ht="20" customHeight="1" x14ac:dyDescent="0.35">
      <c r="B41" s="63"/>
      <c r="D41" s="51" t="s">
        <v>56</v>
      </c>
      <c r="E41" s="52">
        <v>0</v>
      </c>
      <c r="F41" s="50">
        <v>50000</v>
      </c>
      <c r="G41" s="42">
        <f t="shared" si="1"/>
        <v>0</v>
      </c>
    </row>
    <row r="42" spans="2:7" ht="20" customHeight="1" x14ac:dyDescent="0.35">
      <c r="B42" s="23"/>
      <c r="D42" s="51" t="s">
        <v>57</v>
      </c>
      <c r="E42" s="52">
        <v>0</v>
      </c>
      <c r="F42" s="50">
        <v>3000000</v>
      </c>
      <c r="G42" s="42">
        <f>E42*F42</f>
        <v>0</v>
      </c>
    </row>
    <row r="43" spans="2:7" ht="20" customHeight="1" x14ac:dyDescent="0.35">
      <c r="B43" s="40"/>
      <c r="D43" s="29" t="s">
        <v>58</v>
      </c>
      <c r="E43" s="52">
        <v>0</v>
      </c>
      <c r="F43" s="36">
        <v>800000</v>
      </c>
      <c r="G43" s="41">
        <f>E43*F43</f>
        <v>0</v>
      </c>
    </row>
    <row r="44" spans="2:7" ht="20" customHeight="1" x14ac:dyDescent="0.35">
      <c r="B44" s="40"/>
      <c r="D44" s="29" t="s">
        <v>60</v>
      </c>
      <c r="E44" s="52">
        <v>0</v>
      </c>
      <c r="F44" s="36">
        <v>4000000</v>
      </c>
      <c r="G44" s="41">
        <f>E44*F44</f>
        <v>0</v>
      </c>
    </row>
    <row r="45" spans="2:7" ht="20" customHeight="1" x14ac:dyDescent="0.35">
      <c r="B45" s="40"/>
      <c r="D45" s="29" t="s">
        <v>61</v>
      </c>
      <c r="E45" s="52">
        <v>0</v>
      </c>
      <c r="F45" s="36">
        <v>1000000</v>
      </c>
      <c r="G45" s="41">
        <f>E45*F45</f>
        <v>0</v>
      </c>
    </row>
    <row r="46" spans="2:7" ht="20" customHeight="1" x14ac:dyDescent="0.35">
      <c r="B46" s="23"/>
      <c r="D46" s="20"/>
      <c r="E46" s="21"/>
      <c r="F46" s="22" t="s">
        <v>26</v>
      </c>
      <c r="G46" s="37">
        <f>SUM(G11:G45)</f>
        <v>18605000</v>
      </c>
    </row>
    <row r="47" spans="2:7" ht="20" customHeight="1" x14ac:dyDescent="0.35">
      <c r="B47" s="13"/>
      <c r="D47" s="11"/>
      <c r="E47" s="9"/>
      <c r="F47" s="10" t="s">
        <v>1</v>
      </c>
      <c r="G47" s="38">
        <f>SUM(G46)</f>
        <v>18605000</v>
      </c>
    </row>
    <row r="48" spans="2:7" ht="20" customHeight="1" x14ac:dyDescent="0.35">
      <c r="B48" s="13"/>
      <c r="D48" s="43"/>
      <c r="E48" s="64" t="s">
        <v>62</v>
      </c>
      <c r="F48" s="64"/>
      <c r="G48" s="45">
        <f>SUM(G11:G39,G41:G43)</f>
        <v>18605000</v>
      </c>
    </row>
    <row r="49" spans="2:7" ht="20" customHeight="1" x14ac:dyDescent="0.35">
      <c r="B49" s="14" t="s">
        <v>4</v>
      </c>
      <c r="D49" s="12" t="s">
        <v>24</v>
      </c>
      <c r="E49" s="9"/>
      <c r="F49" s="10" t="s">
        <v>7</v>
      </c>
      <c r="G49" s="38">
        <v>0</v>
      </c>
    </row>
    <row r="50" spans="2:7" ht="20" customHeight="1" x14ac:dyDescent="0.35">
      <c r="B50" s="61" t="s">
        <v>10</v>
      </c>
      <c r="D50" s="58"/>
      <c r="E50" s="9"/>
      <c r="F50" s="10" t="s">
        <v>9</v>
      </c>
      <c r="G50" s="38">
        <f>G47-G49</f>
        <v>18605000</v>
      </c>
    </row>
    <row r="51" spans="2:7" ht="20" customHeight="1" x14ac:dyDescent="0.35">
      <c r="B51" s="61"/>
      <c r="D51" s="59"/>
      <c r="E51" s="65" t="s">
        <v>8</v>
      </c>
      <c r="F51" s="65"/>
      <c r="G51" s="39">
        <v>0</v>
      </c>
    </row>
    <row r="52" spans="2:7" ht="20" customHeight="1" x14ac:dyDescent="0.35">
      <c r="B52" s="13" t="s">
        <v>21</v>
      </c>
      <c r="D52" s="17"/>
      <c r="E52" s="9"/>
      <c r="F52" s="10" t="s">
        <v>6</v>
      </c>
      <c r="G52" s="38">
        <f>G50*G51</f>
        <v>0</v>
      </c>
    </row>
    <row r="53" spans="2:7" ht="20" customHeight="1" x14ac:dyDescent="0.35">
      <c r="B53" s="31" t="s">
        <v>20</v>
      </c>
      <c r="D53" s="12" t="s">
        <v>28</v>
      </c>
      <c r="E53" s="9"/>
      <c r="F53" s="10" t="s">
        <v>3</v>
      </c>
      <c r="G53" s="38">
        <v>0</v>
      </c>
    </row>
    <row r="54" spans="2:7" ht="20" customHeight="1" x14ac:dyDescent="0.35">
      <c r="B54" s="33" t="s">
        <v>23</v>
      </c>
      <c r="D54" s="60"/>
      <c r="E54" s="9"/>
      <c r="F54" s="10" t="s">
        <v>5</v>
      </c>
      <c r="G54" s="38">
        <v>0</v>
      </c>
    </row>
    <row r="55" spans="2:7" ht="20" customHeight="1" x14ac:dyDescent="0.35">
      <c r="B55" s="32" t="s">
        <v>22</v>
      </c>
      <c r="D55" s="59"/>
      <c r="E55" s="9"/>
      <c r="F55" s="10" t="s">
        <v>2</v>
      </c>
      <c r="G55" s="44">
        <f>G50+G52+G53+G54</f>
        <v>18605000</v>
      </c>
    </row>
    <row r="56" spans="2:7" x14ac:dyDescent="0.35">
      <c r="F56" s="10" t="s">
        <v>64</v>
      </c>
      <c r="G56" s="55">
        <f>SUM(G55/1470)</f>
        <v>12656.462585034014</v>
      </c>
    </row>
    <row r="57" spans="2:7" s="16" customFormat="1" ht="50" customHeight="1" x14ac:dyDescent="0.35">
      <c r="B57" s="57"/>
      <c r="C57" s="57"/>
      <c r="D57" s="57"/>
      <c r="E57" s="57"/>
      <c r="F57" s="57"/>
      <c r="G57" s="57"/>
    </row>
  </sheetData>
  <mergeCells count="8">
    <mergeCell ref="F2:G2"/>
    <mergeCell ref="B57:G57"/>
    <mergeCell ref="D50:D51"/>
    <mergeCell ref="D54:D55"/>
    <mergeCell ref="B50:B51"/>
    <mergeCell ref="B23:B41"/>
    <mergeCell ref="E48:F48"/>
    <mergeCell ref="E51:F51"/>
  </mergeCells>
  <phoneticPr fontId="3" type="noConversion"/>
  <hyperlinks>
    <hyperlink ref="B8" r:id="rId1" xr:uid="{00000000-0004-0000-0000-000000000000}"/>
    <hyperlink ref="B55" r:id="rId2" xr:uid="{00000000-0004-0000-0000-000001000000}"/>
    <hyperlink ref="B54" r:id="rId3" xr:uid="{00000000-0004-0000-0000-000002000000}"/>
  </hyperlinks>
  <printOptions horizontalCentered="1" verticalCentered="1"/>
  <pageMargins left="0.3" right="0.3" top="0.3" bottom="0.3" header="0" footer="0"/>
  <pageSetup scale="5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Quotation (4 Weeks)</vt:lpstr>
      <vt:lpstr>'Project Quotation (4 Weeks)'!Print_Area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Edvinas Nagulevičius</cp:lastModifiedBy>
  <cp:lastPrinted>2024-07-01T00:29:54Z</cp:lastPrinted>
  <dcterms:created xsi:type="dcterms:W3CDTF">2016-02-17T05:52:24Z</dcterms:created>
  <dcterms:modified xsi:type="dcterms:W3CDTF">2024-07-08T07:17:06Z</dcterms:modified>
</cp:coreProperties>
</file>